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8130" yWindow="7005" windowWidth="23610" windowHeight="14835"/>
  </bookViews>
  <sheets>
    <sheet name="Spausdinimo variantas" sheetId="1" r:id="rId1"/>
  </sheets>
  <definedNames>
    <definedName name="_xlnm.Print_Area" localSheetId="0">'Spausdinimo variantas'!$A$1:$G$57</definedName>
  </definedNames>
  <calcPr calcId="145621"/>
</workbook>
</file>

<file path=xl/calcChain.xml><?xml version="1.0" encoding="utf-8"?>
<calcChain xmlns="http://schemas.openxmlformats.org/spreadsheetml/2006/main">
  <c r="C12" i="1" l="1"/>
  <c r="G13" i="1"/>
  <c r="G14" i="1"/>
  <c r="G15" i="1"/>
  <c r="C16" i="1"/>
  <c r="C17" i="1"/>
  <c r="G18" i="1"/>
  <c r="G19" i="1" s="1"/>
  <c r="C19" i="1"/>
  <c r="C20" i="1"/>
  <c r="G21" i="1"/>
  <c r="G22" i="1"/>
  <c r="G23" i="1"/>
  <c r="G24" i="1"/>
  <c r="C25" i="1"/>
  <c r="C26" i="1"/>
  <c r="G27" i="1"/>
  <c r="G28" i="1"/>
  <c r="G29" i="1"/>
  <c r="G30" i="1"/>
  <c r="G31" i="1"/>
  <c r="G32" i="1"/>
  <c r="C33" i="1"/>
  <c r="C34" i="1"/>
  <c r="G35" i="1"/>
  <c r="G36" i="1"/>
  <c r="G37" i="1"/>
  <c r="G38" i="1"/>
  <c r="C39" i="1"/>
  <c r="C40" i="1"/>
  <c r="G41" i="1"/>
  <c r="G42" i="1"/>
  <c r="G43" i="1"/>
  <c r="G44" i="1"/>
  <c r="G45" i="1"/>
  <c r="C46" i="1"/>
  <c r="C47" i="1"/>
  <c r="G48" i="1"/>
  <c r="G49" i="1"/>
  <c r="C50" i="1"/>
  <c r="C8" i="1"/>
  <c r="C7" i="1"/>
  <c r="C6" i="1"/>
  <c r="G16" i="1" l="1"/>
  <c r="G50" i="1"/>
  <c r="G46" i="1"/>
  <c r="G39" i="1"/>
  <c r="G33" i="1"/>
  <c r="G25" i="1"/>
  <c r="G52" i="1" l="1"/>
  <c r="G53" i="1" s="1"/>
  <c r="G54" i="1" s="1"/>
  <c r="G9" i="1" s="1"/>
</calcChain>
</file>

<file path=xl/sharedStrings.xml><?xml version="1.0" encoding="utf-8"?>
<sst xmlns="http://schemas.openxmlformats.org/spreadsheetml/2006/main" count="108" uniqueCount="81">
  <si>
    <t>Kiekis</t>
  </si>
  <si>
    <t>Kaina, Eur</t>
  </si>
  <si>
    <t>Iš viso</t>
  </si>
  <si>
    <t>Eil. Nr.</t>
  </si>
  <si>
    <t>Darbo kodas</t>
  </si>
  <si>
    <t>Mato vnt</t>
  </si>
  <si>
    <t>Statybos darbų aprašymai</t>
  </si>
  <si>
    <t>Statinys:</t>
  </si>
  <si>
    <t>Žiniaraštis:</t>
  </si>
  <si>
    <t>Statinių grupė:</t>
  </si>
  <si>
    <t>Iš viso:</t>
  </si>
  <si>
    <t>Vieneto kaina</t>
  </si>
  <si>
    <t>L o k a l i n ė  s ą m a t a N r. 3-001</t>
  </si>
  <si>
    <t>Kankorėžių sandėlio 7F1Ž, Miškininkų g.7, Vaišvydavos k., Samylių sen., Kauno r.sav., rekonstravimo projektas</t>
  </si>
  <si>
    <t>Sklypo tvarkyba</t>
  </si>
  <si>
    <t>Sklypo tvarkybos darbai</t>
  </si>
  <si>
    <t>Grunto kasimas 0,25 m3 kaušo talpos ekskavatoriumi, pakraunant gruntą į autosavivarčius, kai grunto grupė II</t>
  </si>
  <si>
    <t>100 m3</t>
  </si>
  <si>
    <t>Grunto transportavimas 6 t autosavivarčiais 1 km atstumu, pakraunant 0,25 m3 kaušo talpos ekskavatoriumi, kai grunto grupė II</t>
  </si>
  <si>
    <t>Grunto transportavimo sąnaudų pokytis už papildomą 1 km atstumą, vežant 6 t autosavivarčiais, kai grunto grupė I-II. (Pridėti 9 km)</t>
  </si>
  <si>
    <t>Paruošiamojo arba išlyginamojo pagrindo sluoksnio įrengimas. Smėlio žvyro mišinio</t>
  </si>
  <si>
    <t>Kietų veislių medžių kirtimas, kai kamieno skersmuo daugiau 32 cm</t>
  </si>
  <si>
    <t>100 vnt.</t>
  </si>
  <si>
    <t>Medienos paruošimas iš nukirstų kietų veislių medžių, kai kamieno skersmuo daugiau 32 cm</t>
  </si>
  <si>
    <t>10 m3</t>
  </si>
  <si>
    <t>Kietų veislių medžių kelmų rovimas kelmarove, kai kelmo skersmuo daugiau 34 cm</t>
  </si>
  <si>
    <t>Statybinių šiukšlių išvežimas 10 km atstumu automobiliais-savivarčiais, pakraunant ekskavatoriais 0,25 m3 talpos kaušais</t>
  </si>
  <si>
    <t>t</t>
  </si>
  <si>
    <t>50% smėlio-žvyro ir 50% skaldyto žvirgždo 0/45 mišinio pagrindo ar dangos įrengimas. Viensluoksnis, 12 cm storio</t>
  </si>
  <si>
    <t>100 m2</t>
  </si>
  <si>
    <t>Viensluoksnės dangos įrengimas iš pagrindo - dangos sluoksnio asfaltbetonio. Sluoksnio storis 5 cm ir klotuvas iki 200t/h</t>
  </si>
  <si>
    <t>Viensluoksnės dangos įrengimas iš pagrindo - dangos sluoksnio asfaltbetonio. Sluoksnio storio pokyčio 0,5 cm pridėti. (Pridėti 5 cm)</t>
  </si>
  <si>
    <t>Betono bordiūrų įrengimas ant betono pagrindo. Bordiūrai 150x300 mm</t>
  </si>
  <si>
    <t>100 m</t>
  </si>
  <si>
    <t>Šaligatvių bordiūrai</t>
  </si>
  <si>
    <t>kub.m</t>
  </si>
  <si>
    <t>50% smėlio-žvyro ir 50% skaldyto žvirgždo 0/45 mišinio pagrindo ar dangos įrengimas. Dvisluoksnis, 20 cm storio</t>
  </si>
  <si>
    <t>Paruošiamojo arba išlyginamojo pagrindo sluoksnio įrengimas. Smėlio</t>
  </si>
  <si>
    <t>Betono plytelių šaligatvio dangos įrengimas, užpildant siūles smėliu. Plytelės 500x500x60 mm</t>
  </si>
  <si>
    <t>Šaligatvio plytelės 500x500x60 mm (pilkos)</t>
  </si>
  <si>
    <t>kv.m</t>
  </si>
  <si>
    <t>Betono bordiūrų įrengimas ant betono pagrindo. Bordiūrai 80x200 mm</t>
  </si>
  <si>
    <t>Vejos bordiūrai</t>
  </si>
  <si>
    <t>Dirvos paruošimas gazonams mech.būdu II gr.grunte, užpilant iki 15 cm storio sluoksnį augalinio dirvožemio</t>
  </si>
  <si>
    <t>Paprastų, parterinių ir mauritaniškų gazonų užsėjimas rankiniu būdu</t>
  </si>
  <si>
    <t>Skyrius Žemės darbai</t>
  </si>
  <si>
    <t>Iš viso už skyrių Žemės darbai</t>
  </si>
  <si>
    <t>Skyrius Griovio užpylimas</t>
  </si>
  <si>
    <t>Iš viso už skyrių Griovio užpylimas</t>
  </si>
  <si>
    <t>Skyrius Medžių kirtimas</t>
  </si>
  <si>
    <t>Iš viso už skyrių Medžių kirtimas</t>
  </si>
  <si>
    <t>Skyrius Asfaltbetonio danga</t>
  </si>
  <si>
    <t>Iš viso už skyrių Asfaltbetonio danga</t>
  </si>
  <si>
    <t>Skyrius Žvyro danga</t>
  </si>
  <si>
    <t>Iš viso už skyrių Žvyro danga</t>
  </si>
  <si>
    <t>Skyrius Nuogrinda</t>
  </si>
  <si>
    <t>Iš viso už skyrių Nuogrinda</t>
  </si>
  <si>
    <t>Skyrius Vejos atstatymas</t>
  </si>
  <si>
    <t>Iš viso už skyrių Vejos atstatymas</t>
  </si>
  <si>
    <t>Iš viso be PVM:</t>
  </si>
  <si>
    <t>PVM:</t>
  </si>
  <si>
    <t>Iš viso su PVM:</t>
  </si>
  <si>
    <t>N1P-0111-2</t>
  </si>
  <si>
    <t>N1P-1301-2</t>
  </si>
  <si>
    <t>N1P-1314-1 (K4=9)</t>
  </si>
  <si>
    <t>N27P-8-1-1</t>
  </si>
  <si>
    <t>N57P-0102-4</t>
  </si>
  <si>
    <t>N57P-0106-4</t>
  </si>
  <si>
    <t>N57P-0109-3</t>
  </si>
  <si>
    <t>R23-65</t>
  </si>
  <si>
    <t>N27P-11-2-2</t>
  </si>
  <si>
    <t>N57P-3223-1</t>
  </si>
  <si>
    <t>N57P-3223-4 (K4=10)</t>
  </si>
  <si>
    <t>N27P-24-1-2</t>
  </si>
  <si>
    <t>C1-255</t>
  </si>
  <si>
    <t>N27P-11-5-2</t>
  </si>
  <si>
    <t>N27P-29-1-1</t>
  </si>
  <si>
    <t>C1-255-24</t>
  </si>
  <si>
    <t>N27P-24-1-1</t>
  </si>
  <si>
    <t>N48-261</t>
  </si>
  <si>
    <t>N48-295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</si>
</sst>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0.0000"/>
    <numFmt numFmtId="166" formatCode="#,##0.00\ \€"/>
  </numFmts>
  <fonts count="9">
    <font>
      <sz val="11"/>
      <color theme="1"/>
      <name val="Calibri"/>
      <family val="2"/>
      <charset val="186"/>
      <scheme val="minor"/>
    </font>
    <font>
      <b/>
      <sz val="8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8"/>
      <color theme="0"/>
      <name val="Arial"/>
      <family val="2"/>
      <charset val="186"/>
    </font>
    <font>
      <sz val="10"/>
      <name val="TimesLT"/>
      <charset val="18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2">
    <xf numFmtId="0" fontId="0" fillId="0" borderId="0"/>
    <xf numFmtId="0" fontId="8" fillId="0" borderId="0"/>
  </cellStyleXfs>
  <cellXfs count="66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 vertical="center"/>
    </xf>
    <xf numFmtId="0" fontId="2" fillId="0" borderId="0" xfId="0" applyFont="1"/>
    <xf numFmtId="0" fontId="4" fillId="0" borderId="0" xfId="0" applyFont="1" applyAlignment="1">
      <alignment horizontal="right" vertical="center"/>
    </xf>
    <xf numFmtId="2" fontId="5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/>
    </xf>
    <xf numFmtId="4" fontId="6" fillId="0" borderId="0" xfId="0" applyNumberFormat="1" applyFont="1" applyBorder="1" applyAlignment="1">
      <alignment horizontal="righ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Continuous" vertical="center"/>
    </xf>
    <xf numFmtId="2" fontId="5" fillId="0" borderId="5" xfId="0" applyNumberFormat="1" applyFont="1" applyBorder="1" applyAlignment="1">
      <alignment horizontal="centerContinuous" vertical="center"/>
    </xf>
    <xf numFmtId="164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Continuous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165" fontId="5" fillId="0" borderId="0" xfId="0" applyNumberFormat="1" applyFont="1" applyBorder="1" applyAlignment="1">
      <alignment horizontal="right" vertical="top"/>
    </xf>
    <xf numFmtId="4" fontId="5" fillId="0" borderId="0" xfId="0" applyNumberFormat="1" applyFont="1" applyBorder="1" applyAlignment="1">
      <alignment horizontal="right" vertical="top"/>
    </xf>
    <xf numFmtId="1" fontId="6" fillId="0" borderId="7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/>
    </xf>
    <xf numFmtId="4" fontId="6" fillId="0" borderId="7" xfId="0" applyNumberFormat="1" applyFont="1" applyBorder="1" applyAlignment="1">
      <alignment horizontal="right" vertical="top"/>
    </xf>
    <xf numFmtId="1" fontId="6" fillId="0" borderId="8" xfId="0" applyNumberFormat="1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/>
    </xf>
    <xf numFmtId="4" fontId="6" fillId="0" borderId="8" xfId="0" applyNumberFormat="1" applyFont="1" applyBorder="1" applyAlignment="1">
      <alignment horizontal="right" vertical="top"/>
    </xf>
    <xf numFmtId="0" fontId="4" fillId="0" borderId="0" xfId="0" applyFont="1" applyAlignment="1">
      <alignment horizontal="left" vertical="top"/>
    </xf>
    <xf numFmtId="4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9" xfId="0" applyFont="1" applyBorder="1" applyAlignment="1">
      <alignment horizontal="left" vertical="top"/>
    </xf>
    <xf numFmtId="0" fontId="4" fillId="0" borderId="9" xfId="0" applyFont="1" applyBorder="1" applyAlignment="1">
      <alignment horizontal="right" vertical="top"/>
    </xf>
    <xf numFmtId="166" fontId="4" fillId="0" borderId="0" xfId="0" applyNumberFormat="1" applyFont="1" applyAlignment="1">
      <alignment horizontal="right" vertical="top"/>
    </xf>
    <xf numFmtId="166" fontId="4" fillId="0" borderId="9" xfId="0" applyNumberFormat="1" applyFont="1" applyBorder="1" applyAlignment="1">
      <alignment horizontal="right" vertical="top"/>
    </xf>
    <xf numFmtId="0" fontId="6" fillId="0" borderId="11" xfId="1" applyFont="1" applyBorder="1" applyAlignment="1">
      <alignment horizontal="center" vertical="top" wrapText="1"/>
    </xf>
    <xf numFmtId="0" fontId="6" fillId="0" borderId="12" xfId="1" applyFont="1" applyBorder="1" applyAlignment="1">
      <alignment horizontal="center" vertical="top" wrapText="1"/>
    </xf>
    <xf numFmtId="0" fontId="6" fillId="0" borderId="10" xfId="1" applyFont="1" applyBorder="1" applyAlignment="1">
      <alignment horizontal="center" vertical="top" wrapText="1"/>
    </xf>
    <xf numFmtId="0" fontId="6" fillId="0" borderId="13" xfId="1" applyFont="1" applyBorder="1" applyAlignment="1">
      <alignment horizontal="center" vertical="top" wrapText="1"/>
    </xf>
    <xf numFmtId="2" fontId="6" fillId="0" borderId="7" xfId="0" applyNumberFormat="1" applyFont="1" applyBorder="1" applyAlignment="1">
      <alignment horizontal="right" vertical="top"/>
    </xf>
    <xf numFmtId="2" fontId="6" fillId="0" borderId="8" xfId="0" applyNumberFormat="1" applyFont="1" applyBorder="1" applyAlignment="1">
      <alignment horizontal="right" vertical="top"/>
    </xf>
    <xf numFmtId="2" fontId="5" fillId="0" borderId="0" xfId="0" applyNumberFormat="1" applyFont="1" applyBorder="1" applyAlignment="1">
      <alignment horizontal="right" vertical="top"/>
    </xf>
    <xf numFmtId="0" fontId="5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5" fillId="0" borderId="6" xfId="0" applyFont="1" applyBorder="1" applyAlignment="1">
      <alignment horizontal="left" vertical="top" wrapText="1"/>
    </xf>
    <xf numFmtId="0" fontId="0" fillId="0" borderId="6" xfId="0" applyBorder="1" applyAlignment="1">
      <alignment vertical="top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/>
  </sheetPr>
  <dimension ref="A1:BC177"/>
  <sheetViews>
    <sheetView showZeros="0" tabSelected="1" zoomScaleNormal="100" workbookViewId="0">
      <pane ySplit="11" topLeftCell="A12" activePane="bottomLeft" state="frozen"/>
      <selection pane="bottomLeft" activeCell="F49" sqref="F49"/>
    </sheetView>
  </sheetViews>
  <sheetFormatPr defaultRowHeight="15"/>
  <cols>
    <col min="1" max="1" width="5.5703125" customWidth="1"/>
    <col min="2" max="2" width="12.5703125" customWidth="1"/>
    <col min="3" max="3" width="35.85546875" customWidth="1"/>
    <col min="4" max="4" width="8.7109375" customWidth="1"/>
    <col min="5" max="5" width="9.7109375" customWidth="1"/>
    <col min="6" max="6" width="12.28515625" customWidth="1"/>
    <col min="7" max="7" width="15.140625" customWidth="1"/>
    <col min="8" max="8" width="9.140625" customWidth="1"/>
    <col min="54" max="54" width="52.85546875" style="27" customWidth="1"/>
    <col min="55" max="55" width="78.85546875" customWidth="1"/>
  </cols>
  <sheetData>
    <row r="1" spans="1:55">
      <c r="A1" s="1" t="s">
        <v>12</v>
      </c>
      <c r="B1" s="25"/>
      <c r="C1" s="2"/>
      <c r="D1" s="2"/>
      <c r="E1" s="2"/>
      <c r="F1" s="2"/>
      <c r="G1" s="2"/>
    </row>
    <row r="2" spans="1:55">
      <c r="A2" s="3"/>
      <c r="B2" s="24">
        <v>48496.06</v>
      </c>
      <c r="C2" s="4"/>
      <c r="D2" s="4"/>
      <c r="E2" s="4"/>
      <c r="F2" s="4"/>
      <c r="G2" s="4"/>
    </row>
    <row r="3" spans="1:55">
      <c r="A3" s="5"/>
      <c r="B3" s="2"/>
      <c r="C3" s="2"/>
      <c r="D3" s="2"/>
      <c r="E3" s="2"/>
      <c r="F3" s="2"/>
      <c r="G3" s="2"/>
    </row>
    <row r="4" spans="1:55">
      <c r="A4" s="5"/>
      <c r="B4" s="2"/>
      <c r="C4" s="2"/>
      <c r="D4" s="2"/>
      <c r="E4" s="2"/>
      <c r="F4" s="2"/>
      <c r="G4" s="2"/>
    </row>
    <row r="5" spans="1:55">
      <c r="A5" s="5"/>
      <c r="B5" s="2"/>
      <c r="C5" s="2"/>
      <c r="D5" s="2"/>
      <c r="E5" s="2"/>
      <c r="F5" s="2"/>
      <c r="G5" s="2"/>
    </row>
    <row r="6" spans="1:55" ht="22.5">
      <c r="A6" s="65" t="s">
        <v>9</v>
      </c>
      <c r="B6" s="65"/>
      <c r="C6" s="64" t="str">
        <f>IF(BC6&lt;&gt;0,BC6,"")</f>
        <v>Kankorėžių sandėlio 7F1Ž, Miškininkų g.7, Vaišvydavos k., Samylių sen., Kauno r.sav., rekonstravimo projektas</v>
      </c>
      <c r="D6" s="64"/>
      <c r="E6" s="64"/>
      <c r="F6" s="64"/>
      <c r="G6" s="64"/>
      <c r="BC6" s="26" t="s">
        <v>13</v>
      </c>
    </row>
    <row r="7" spans="1:55">
      <c r="A7" s="65" t="s">
        <v>7</v>
      </c>
      <c r="B7" s="65"/>
      <c r="C7" s="64" t="str">
        <f>IF(BC7&lt;&gt;0,BC7,"")</f>
        <v>Sklypo tvarkyba</v>
      </c>
      <c r="D7" s="64"/>
      <c r="E7" s="64"/>
      <c r="F7" s="64"/>
      <c r="G7" s="64"/>
      <c r="BC7" s="26" t="s">
        <v>14</v>
      </c>
    </row>
    <row r="8" spans="1:55">
      <c r="A8" s="65" t="s">
        <v>8</v>
      </c>
      <c r="B8" s="65"/>
      <c r="C8" s="64" t="str">
        <f>IF(BC8&lt;&gt;0,BC8,"")</f>
        <v>Sklypo tvarkybos darbai</v>
      </c>
      <c r="D8" s="64"/>
      <c r="E8" s="64"/>
      <c r="F8" s="64"/>
      <c r="G8" s="64"/>
      <c r="BC8" s="26" t="s">
        <v>15</v>
      </c>
    </row>
    <row r="9" spans="1:55" ht="25.5" customHeight="1">
      <c r="A9" s="5"/>
      <c r="B9" s="2"/>
      <c r="C9" s="2"/>
      <c r="D9" s="2"/>
      <c r="E9" s="2"/>
      <c r="F9" s="7" t="s">
        <v>10</v>
      </c>
      <c r="G9" s="21">
        <f>G54</f>
        <v>51958.95</v>
      </c>
    </row>
    <row r="10" spans="1:55" ht="17.25" customHeight="1">
      <c r="A10" s="58" t="s">
        <v>3</v>
      </c>
      <c r="B10" s="60" t="s">
        <v>4</v>
      </c>
      <c r="C10" s="60" t="s">
        <v>6</v>
      </c>
      <c r="D10" s="61" t="s">
        <v>5</v>
      </c>
      <c r="E10" s="63" t="s">
        <v>0</v>
      </c>
      <c r="F10" s="19" t="s">
        <v>1</v>
      </c>
      <c r="G10" s="20"/>
    </row>
    <row r="11" spans="1:55">
      <c r="A11" s="59"/>
      <c r="B11" s="60"/>
      <c r="C11" s="60"/>
      <c r="D11" s="62"/>
      <c r="E11" s="63"/>
      <c r="F11" s="8" t="s">
        <v>11</v>
      </c>
      <c r="G11" s="8" t="s">
        <v>2</v>
      </c>
    </row>
    <row r="12" spans="1:55">
      <c r="A12" s="9"/>
      <c r="B12" s="10"/>
      <c r="C12" s="56" t="str">
        <f>BB12</f>
        <v>Skyrius Žemės darbai</v>
      </c>
      <c r="D12" s="57"/>
      <c r="E12" s="57"/>
      <c r="F12" s="28"/>
      <c r="G12" s="29"/>
      <c r="BB12" s="27" t="s">
        <v>45</v>
      </c>
    </row>
    <row r="13" spans="1:55" ht="33.75">
      <c r="A13" s="30">
        <v>1</v>
      </c>
      <c r="B13" s="47" t="s">
        <v>62</v>
      </c>
      <c r="C13" s="32" t="s">
        <v>16</v>
      </c>
      <c r="D13" s="31" t="s">
        <v>17</v>
      </c>
      <c r="E13" s="33">
        <v>5.97</v>
      </c>
      <c r="F13" s="51">
        <v>223.13</v>
      </c>
      <c r="G13" s="34">
        <f>ROUND(F13*E13,2)</f>
        <v>1332.09</v>
      </c>
    </row>
    <row r="14" spans="1:55" ht="33.75">
      <c r="A14" s="30">
        <v>2</v>
      </c>
      <c r="B14" s="48" t="s">
        <v>63</v>
      </c>
      <c r="C14" s="32" t="s">
        <v>18</v>
      </c>
      <c r="D14" s="31" t="s">
        <v>17</v>
      </c>
      <c r="E14" s="33">
        <v>5.97</v>
      </c>
      <c r="F14" s="51">
        <v>190.52</v>
      </c>
      <c r="G14" s="34">
        <f>ROUND(F14*E14,2)</f>
        <v>1137.4000000000001</v>
      </c>
    </row>
    <row r="15" spans="1:55" ht="45">
      <c r="A15" s="35">
        <v>3</v>
      </c>
      <c r="B15" s="47" t="s">
        <v>64</v>
      </c>
      <c r="C15" s="37" t="s">
        <v>19</v>
      </c>
      <c r="D15" s="36" t="s">
        <v>17</v>
      </c>
      <c r="E15" s="38">
        <v>5.97</v>
      </c>
      <c r="F15" s="52">
        <v>317.52999999999997</v>
      </c>
      <c r="G15" s="39">
        <f>ROUND(F15*E15,2)</f>
        <v>1895.65</v>
      </c>
    </row>
    <row r="16" spans="1:55">
      <c r="A16" s="9"/>
      <c r="B16" s="10"/>
      <c r="C16" s="54" t="str">
        <f>BB16</f>
        <v>Iš viso už skyrių Žemės darbai</v>
      </c>
      <c r="D16" s="55"/>
      <c r="E16" s="55"/>
      <c r="F16" s="53"/>
      <c r="G16" s="29" t="str">
        <f>IF(SUM(G12:G15)=0,"",TEXT(SUM(G12:G15),"# ##0,00"))</f>
        <v>4 365,14</v>
      </c>
      <c r="BB16" s="27" t="s">
        <v>46</v>
      </c>
    </row>
    <row r="17" spans="1:54">
      <c r="A17" s="9"/>
      <c r="B17" s="10"/>
      <c r="C17" s="54" t="str">
        <f>BB17</f>
        <v>Skyrius Griovio užpylimas</v>
      </c>
      <c r="D17" s="55"/>
      <c r="E17" s="55"/>
      <c r="F17" s="53"/>
      <c r="G17" s="29"/>
      <c r="BB17" s="27" t="s">
        <v>47</v>
      </c>
    </row>
    <row r="18" spans="1:54" ht="22.5">
      <c r="A18" s="35">
        <v>4</v>
      </c>
      <c r="B18" s="47" t="s">
        <v>65</v>
      </c>
      <c r="C18" s="37" t="s">
        <v>20</v>
      </c>
      <c r="D18" s="36" t="s">
        <v>17</v>
      </c>
      <c r="E18" s="38">
        <v>1.3</v>
      </c>
      <c r="F18" s="52">
        <v>2235.02</v>
      </c>
      <c r="G18" s="39">
        <f>ROUND(F18*E18,2)</f>
        <v>2905.53</v>
      </c>
    </row>
    <row r="19" spans="1:54">
      <c r="A19" s="9"/>
      <c r="B19" s="10"/>
      <c r="C19" s="54" t="str">
        <f>BB19</f>
        <v>Iš viso už skyrių Griovio užpylimas</v>
      </c>
      <c r="D19" s="55"/>
      <c r="E19" s="55"/>
      <c r="F19" s="53"/>
      <c r="G19" s="29" t="str">
        <f>IF(SUM(G17:G18)=0,"",TEXT(SUM(G17:G18),"# ##0,00"))</f>
        <v>2 905,53</v>
      </c>
      <c r="BB19" s="27" t="s">
        <v>48</v>
      </c>
    </row>
    <row r="20" spans="1:54">
      <c r="A20" s="9"/>
      <c r="B20" s="10"/>
      <c r="C20" s="54" t="str">
        <f>BB20</f>
        <v>Skyrius Medžių kirtimas</v>
      </c>
      <c r="D20" s="55"/>
      <c r="E20" s="55"/>
      <c r="F20" s="53"/>
      <c r="G20" s="29"/>
      <c r="BB20" s="27" t="s">
        <v>49</v>
      </c>
    </row>
    <row r="21" spans="1:54" ht="22.5">
      <c r="A21" s="30">
        <v>5</v>
      </c>
      <c r="B21" s="47" t="s">
        <v>66</v>
      </c>
      <c r="C21" s="32" t="s">
        <v>21</v>
      </c>
      <c r="D21" s="31" t="s">
        <v>22</v>
      </c>
      <c r="E21" s="33">
        <v>0.05</v>
      </c>
      <c r="F21" s="51">
        <v>2747.85</v>
      </c>
      <c r="G21" s="34">
        <f>ROUND(F21*E21,2)</f>
        <v>137.38999999999999</v>
      </c>
    </row>
    <row r="22" spans="1:54" ht="22.5">
      <c r="A22" s="30">
        <v>6</v>
      </c>
      <c r="B22" s="49" t="s">
        <v>67</v>
      </c>
      <c r="C22" s="32" t="s">
        <v>23</v>
      </c>
      <c r="D22" s="31" t="s">
        <v>24</v>
      </c>
      <c r="E22" s="33">
        <v>0.22</v>
      </c>
      <c r="F22" s="51">
        <v>263.81</v>
      </c>
      <c r="G22" s="34">
        <f>ROUND(F22*E22,2)</f>
        <v>58.04</v>
      </c>
    </row>
    <row r="23" spans="1:54" ht="22.5">
      <c r="A23" s="30">
        <v>7</v>
      </c>
      <c r="B23" s="50" t="s">
        <v>68</v>
      </c>
      <c r="C23" s="32" t="s">
        <v>25</v>
      </c>
      <c r="D23" s="31" t="s">
        <v>22</v>
      </c>
      <c r="E23" s="33">
        <v>0.05</v>
      </c>
      <c r="F23" s="51">
        <v>927.55</v>
      </c>
      <c r="G23" s="34">
        <f>ROUND(F23*E23,2)</f>
        <v>46.38</v>
      </c>
    </row>
    <row r="24" spans="1:54" ht="33.75">
      <c r="A24" s="35">
        <v>8</v>
      </c>
      <c r="B24" s="47" t="s">
        <v>69</v>
      </c>
      <c r="C24" s="37" t="s">
        <v>26</v>
      </c>
      <c r="D24" s="36" t="s">
        <v>27</v>
      </c>
      <c r="E24" s="38">
        <v>1.72</v>
      </c>
      <c r="F24" s="52">
        <v>247.24</v>
      </c>
      <c r="G24" s="39">
        <f>ROUND(F24*E24,2)</f>
        <v>425.25</v>
      </c>
    </row>
    <row r="25" spans="1:54">
      <c r="A25" s="9"/>
      <c r="B25" s="10"/>
      <c r="C25" s="54" t="str">
        <f>BB25</f>
        <v>Iš viso už skyrių Medžių kirtimas</v>
      </c>
      <c r="D25" s="55"/>
      <c r="E25" s="55"/>
      <c r="F25" s="53"/>
      <c r="G25" s="29" t="str">
        <f>IF(SUM(G20:G24)=0,"",TEXT(SUM(G20:G24),"# ##0,00"))</f>
        <v>667,06</v>
      </c>
      <c r="BB25" s="27" t="s">
        <v>50</v>
      </c>
    </row>
    <row r="26" spans="1:54">
      <c r="A26" s="9"/>
      <c r="B26" s="10"/>
      <c r="C26" s="54" t="str">
        <f>BB26</f>
        <v>Skyrius Asfaltbetonio danga</v>
      </c>
      <c r="D26" s="55"/>
      <c r="E26" s="55"/>
      <c r="F26" s="53"/>
      <c r="G26" s="29"/>
      <c r="BB26" s="27" t="s">
        <v>51</v>
      </c>
    </row>
    <row r="27" spans="1:54" ht="22.5">
      <c r="A27" s="30">
        <v>9</v>
      </c>
      <c r="B27" s="47" t="s">
        <v>65</v>
      </c>
      <c r="C27" s="32" t="s">
        <v>20</v>
      </c>
      <c r="D27" s="31" t="s">
        <v>17</v>
      </c>
      <c r="E27" s="33">
        <v>0.42</v>
      </c>
      <c r="F27" s="51">
        <v>1989.97</v>
      </c>
      <c r="G27" s="34">
        <f t="shared" ref="G27:G32" si="0">ROUND(F27*E27,2)</f>
        <v>835.79</v>
      </c>
    </row>
    <row r="28" spans="1:54" ht="33.75">
      <c r="A28" s="30">
        <v>10</v>
      </c>
      <c r="B28" s="49" t="s">
        <v>70</v>
      </c>
      <c r="C28" s="32" t="s">
        <v>28</v>
      </c>
      <c r="D28" s="31" t="s">
        <v>29</v>
      </c>
      <c r="E28" s="33">
        <v>1.2</v>
      </c>
      <c r="F28" s="51">
        <v>1085.9000000000001</v>
      </c>
      <c r="G28" s="34">
        <f t="shared" si="0"/>
        <v>1303.08</v>
      </c>
    </row>
    <row r="29" spans="1:54" ht="33.75">
      <c r="A29" s="30">
        <v>11</v>
      </c>
      <c r="B29" s="47" t="s">
        <v>71</v>
      </c>
      <c r="C29" s="32" t="s">
        <v>30</v>
      </c>
      <c r="D29" s="31" t="s">
        <v>29</v>
      </c>
      <c r="E29" s="33">
        <v>1.2</v>
      </c>
      <c r="F29" s="51">
        <v>1317.73</v>
      </c>
      <c r="G29" s="34">
        <f t="shared" si="0"/>
        <v>1581.28</v>
      </c>
    </row>
    <row r="30" spans="1:54" ht="33.75">
      <c r="A30" s="30">
        <v>12</v>
      </c>
      <c r="B30" s="47" t="s">
        <v>72</v>
      </c>
      <c r="C30" s="32" t="s">
        <v>31</v>
      </c>
      <c r="D30" s="31" t="s">
        <v>29</v>
      </c>
      <c r="E30" s="33">
        <v>1.2</v>
      </c>
      <c r="F30" s="51">
        <v>1207.44</v>
      </c>
      <c r="G30" s="34">
        <f t="shared" si="0"/>
        <v>1448.93</v>
      </c>
    </row>
    <row r="31" spans="1:54" ht="22.5">
      <c r="A31" s="30">
        <v>13</v>
      </c>
      <c r="B31" s="50" t="s">
        <v>73</v>
      </c>
      <c r="C31" s="32" t="s">
        <v>32</v>
      </c>
      <c r="D31" s="31" t="s">
        <v>33</v>
      </c>
      <c r="E31" s="33">
        <v>0.15</v>
      </c>
      <c r="F31" s="51">
        <v>1368.12</v>
      </c>
      <c r="G31" s="34">
        <f t="shared" si="0"/>
        <v>205.22</v>
      </c>
    </row>
    <row r="32" spans="1:54">
      <c r="A32" s="35">
        <v>14</v>
      </c>
      <c r="B32" s="47" t="s">
        <v>74</v>
      </c>
      <c r="C32" s="37" t="s">
        <v>34</v>
      </c>
      <c r="D32" s="36" t="s">
        <v>35</v>
      </c>
      <c r="E32" s="38">
        <v>0.67500000000000004</v>
      </c>
      <c r="F32" s="52">
        <v>216.08</v>
      </c>
      <c r="G32" s="39">
        <f t="shared" si="0"/>
        <v>145.85</v>
      </c>
    </row>
    <row r="33" spans="1:54">
      <c r="A33" s="9"/>
      <c r="B33" s="10"/>
      <c r="C33" s="54" t="str">
        <f>BB33</f>
        <v>Iš viso už skyrių Asfaltbetonio danga</v>
      </c>
      <c r="D33" s="55"/>
      <c r="E33" s="55"/>
      <c r="F33" s="53"/>
      <c r="G33" s="29" t="str">
        <f>IF(SUM(G26:G32)=0,"",TEXT(SUM(G26:G32),"# ##0,00"))</f>
        <v>5 520,15</v>
      </c>
      <c r="BB33" s="27" t="s">
        <v>52</v>
      </c>
    </row>
    <row r="34" spans="1:54">
      <c r="A34" s="9"/>
      <c r="B34" s="10"/>
      <c r="C34" s="54" t="str">
        <f>BB34</f>
        <v>Skyrius Žvyro danga</v>
      </c>
      <c r="D34" s="55"/>
      <c r="E34" s="55"/>
      <c r="F34" s="53"/>
      <c r="G34" s="29"/>
      <c r="BB34" s="27" t="s">
        <v>53</v>
      </c>
    </row>
    <row r="35" spans="1:54" ht="22.5">
      <c r="A35" s="30">
        <v>15</v>
      </c>
      <c r="B35" s="47" t="s">
        <v>65</v>
      </c>
      <c r="C35" s="32" t="s">
        <v>20</v>
      </c>
      <c r="D35" s="31" t="s">
        <v>17</v>
      </c>
      <c r="E35" s="33">
        <v>3.97</v>
      </c>
      <c r="F35" s="51">
        <v>1989.97</v>
      </c>
      <c r="G35" s="34">
        <f>ROUND(F35*E35,2)</f>
        <v>7900.18</v>
      </c>
    </row>
    <row r="36" spans="1:54" ht="33.75">
      <c r="A36" s="30">
        <v>16</v>
      </c>
      <c r="B36" s="49" t="s">
        <v>75</v>
      </c>
      <c r="C36" s="32" t="s">
        <v>36</v>
      </c>
      <c r="D36" s="31" t="s">
        <v>29</v>
      </c>
      <c r="E36" s="33">
        <v>9.4499999999999993</v>
      </c>
      <c r="F36" s="51">
        <v>1470.07</v>
      </c>
      <c r="G36" s="34">
        <f>ROUND(F36*E36,2)</f>
        <v>13892.16</v>
      </c>
    </row>
    <row r="37" spans="1:54" ht="22.5">
      <c r="A37" s="30">
        <v>17</v>
      </c>
      <c r="B37" s="50" t="s">
        <v>73</v>
      </c>
      <c r="C37" s="32" t="s">
        <v>32</v>
      </c>
      <c r="D37" s="31" t="s">
        <v>33</v>
      </c>
      <c r="E37" s="33">
        <v>1.25</v>
      </c>
      <c r="F37" s="51">
        <v>1368.12</v>
      </c>
      <c r="G37" s="34">
        <f>ROUND(F37*E37,2)</f>
        <v>1710.15</v>
      </c>
    </row>
    <row r="38" spans="1:54">
      <c r="A38" s="35">
        <v>18</v>
      </c>
      <c r="B38" s="47" t="s">
        <v>74</v>
      </c>
      <c r="C38" s="37" t="s">
        <v>34</v>
      </c>
      <c r="D38" s="36" t="s">
        <v>35</v>
      </c>
      <c r="E38" s="38">
        <v>5.625</v>
      </c>
      <c r="F38" s="52">
        <v>216.08</v>
      </c>
      <c r="G38" s="39">
        <f>ROUND(F38*E38,2)</f>
        <v>1215.45</v>
      </c>
    </row>
    <row r="39" spans="1:54">
      <c r="A39" s="9"/>
      <c r="B39" s="10"/>
      <c r="C39" s="54" t="str">
        <f>BB39</f>
        <v>Iš viso už skyrių Žvyro danga</v>
      </c>
      <c r="D39" s="55"/>
      <c r="E39" s="55"/>
      <c r="F39" s="53"/>
      <c r="G39" s="29" t="str">
        <f>IF(SUM(G34:G38)=0,"",TEXT(SUM(G34:G38),"# ##0,00"))</f>
        <v>24 717,94</v>
      </c>
      <c r="BB39" s="27" t="s">
        <v>54</v>
      </c>
    </row>
    <row r="40" spans="1:54">
      <c r="A40" s="9"/>
      <c r="B40" s="10"/>
      <c r="C40" s="54" t="str">
        <f>BB40</f>
        <v>Skyrius Nuogrinda</v>
      </c>
      <c r="D40" s="55"/>
      <c r="E40" s="55"/>
      <c r="F40" s="53"/>
      <c r="G40" s="29"/>
      <c r="BB40" s="27" t="s">
        <v>55</v>
      </c>
    </row>
    <row r="41" spans="1:54" ht="22.5">
      <c r="A41" s="30">
        <v>19</v>
      </c>
      <c r="B41" s="47" t="s">
        <v>65</v>
      </c>
      <c r="C41" s="32" t="s">
        <v>37</v>
      </c>
      <c r="D41" s="31" t="s">
        <v>17</v>
      </c>
      <c r="E41" s="33">
        <v>4.4999999999999998E-2</v>
      </c>
      <c r="F41" s="51">
        <v>1989.97</v>
      </c>
      <c r="G41" s="34">
        <f>ROUND(F41*E41,2)</f>
        <v>89.55</v>
      </c>
    </row>
    <row r="42" spans="1:54" ht="22.5">
      <c r="A42" s="30">
        <v>20</v>
      </c>
      <c r="B42" s="49" t="s">
        <v>76</v>
      </c>
      <c r="C42" s="32" t="s">
        <v>38</v>
      </c>
      <c r="D42" s="31" t="s">
        <v>29</v>
      </c>
      <c r="E42" s="33">
        <v>0.45</v>
      </c>
      <c r="F42" s="51">
        <v>890.97</v>
      </c>
      <c r="G42" s="34">
        <f>ROUND(F42*E42,2)</f>
        <v>400.94</v>
      </c>
    </row>
    <row r="43" spans="1:54">
      <c r="A43" s="30">
        <v>21</v>
      </c>
      <c r="B43" s="47" t="s">
        <v>77</v>
      </c>
      <c r="C43" s="32" t="s">
        <v>39</v>
      </c>
      <c r="D43" s="31" t="s">
        <v>40</v>
      </c>
      <c r="E43" s="33">
        <v>45</v>
      </c>
      <c r="F43" s="51">
        <v>13.91</v>
      </c>
      <c r="G43" s="34">
        <f>ROUND(F43*E43,2)</f>
        <v>625.95000000000005</v>
      </c>
    </row>
    <row r="44" spans="1:54" ht="22.5">
      <c r="A44" s="30">
        <v>22</v>
      </c>
      <c r="B44" s="50" t="s">
        <v>78</v>
      </c>
      <c r="C44" s="32" t="s">
        <v>41</v>
      </c>
      <c r="D44" s="31" t="s">
        <v>33</v>
      </c>
      <c r="E44" s="33">
        <v>0.9</v>
      </c>
      <c r="F44" s="51">
        <v>892.69</v>
      </c>
      <c r="G44" s="34">
        <f>ROUND(F44*E44,2)</f>
        <v>803.42</v>
      </c>
    </row>
    <row r="45" spans="1:54">
      <c r="A45" s="35">
        <v>23</v>
      </c>
      <c r="B45" s="47" t="s">
        <v>74</v>
      </c>
      <c r="C45" s="37" t="s">
        <v>42</v>
      </c>
      <c r="D45" s="36" t="s">
        <v>35</v>
      </c>
      <c r="E45" s="38">
        <v>1.44</v>
      </c>
      <c r="F45" s="52">
        <v>213.86</v>
      </c>
      <c r="G45" s="39">
        <f>ROUND(F45*E45,2)</f>
        <v>307.95999999999998</v>
      </c>
    </row>
    <row r="46" spans="1:54">
      <c r="A46" s="9"/>
      <c r="B46" s="10"/>
      <c r="C46" s="54" t="str">
        <f>BB46</f>
        <v>Iš viso už skyrių Nuogrinda</v>
      </c>
      <c r="D46" s="55"/>
      <c r="E46" s="55"/>
      <c r="F46" s="53"/>
      <c r="G46" s="29" t="str">
        <f>IF(SUM(G40:G45)=0,"",TEXT(SUM(G40:G45),"# ##0,00"))</f>
        <v>2 227,82</v>
      </c>
      <c r="BB46" s="27" t="s">
        <v>56</v>
      </c>
    </row>
    <row r="47" spans="1:54">
      <c r="A47" s="9"/>
      <c r="B47" s="10"/>
      <c r="C47" s="54" t="str">
        <f>BB47</f>
        <v>Skyrius Vejos atstatymas</v>
      </c>
      <c r="D47" s="55"/>
      <c r="E47" s="55"/>
      <c r="F47" s="53"/>
      <c r="G47" s="29"/>
      <c r="BB47" s="27" t="s">
        <v>57</v>
      </c>
    </row>
    <row r="48" spans="1:54" ht="33.75">
      <c r="A48" s="30">
        <v>24</v>
      </c>
      <c r="B48" s="50" t="s">
        <v>79</v>
      </c>
      <c r="C48" s="32" t="s">
        <v>43</v>
      </c>
      <c r="D48" s="31" t="s">
        <v>29</v>
      </c>
      <c r="E48" s="33">
        <v>3</v>
      </c>
      <c r="F48" s="51">
        <v>660.15</v>
      </c>
      <c r="G48" s="34">
        <f>ROUND(F48*E48,2)</f>
        <v>1980.45</v>
      </c>
    </row>
    <row r="49" spans="1:54" ht="22.5">
      <c r="A49" s="35">
        <v>25</v>
      </c>
      <c r="B49" s="47" t="s">
        <v>80</v>
      </c>
      <c r="C49" s="37" t="s">
        <v>44</v>
      </c>
      <c r="D49" s="36" t="s">
        <v>29</v>
      </c>
      <c r="E49" s="38">
        <v>3</v>
      </c>
      <c r="F49" s="52">
        <v>185.73</v>
      </c>
      <c r="G49" s="39">
        <f>ROUND(F49*E49,2)</f>
        <v>557.19000000000005</v>
      </c>
    </row>
    <row r="50" spans="1:54">
      <c r="A50" s="9"/>
      <c r="B50" s="10"/>
      <c r="C50" s="54" t="str">
        <f>BB50</f>
        <v>Iš viso už skyrių Vejos atstatymas</v>
      </c>
      <c r="D50" s="55"/>
      <c r="E50" s="55"/>
      <c r="F50" s="29"/>
      <c r="G50" s="29" t="str">
        <f>IF(SUM(G47:G49)=0,"",TEXT(SUM(G47:G49),"# ##0,00"))</f>
        <v>2 537,64</v>
      </c>
      <c r="BB50" s="27" t="s">
        <v>58</v>
      </c>
    </row>
    <row r="51" spans="1:54">
      <c r="A51" s="9"/>
      <c r="B51" s="10"/>
      <c r="C51" s="11"/>
      <c r="D51" s="10"/>
      <c r="E51" s="12"/>
      <c r="F51" s="13"/>
      <c r="G51" s="13"/>
    </row>
    <row r="52" spans="1:54">
      <c r="A52" s="14"/>
      <c r="B52" s="40" t="s">
        <v>59</v>
      </c>
      <c r="C52" s="40"/>
      <c r="D52" s="40"/>
      <c r="E52" s="40"/>
      <c r="F52" s="41"/>
      <c r="G52" s="45">
        <f>SUM(G12:G51)</f>
        <v>42941.279999999999</v>
      </c>
    </row>
    <row r="53" spans="1:54">
      <c r="A53" s="14"/>
      <c r="B53" s="40" t="s">
        <v>60</v>
      </c>
      <c r="C53" s="40"/>
      <c r="D53" s="40"/>
      <c r="E53" s="40"/>
      <c r="F53" s="42"/>
      <c r="G53" s="45">
        <f>ROUND(G52*0.21, 2)</f>
        <v>9017.67</v>
      </c>
    </row>
    <row r="54" spans="1:54">
      <c r="A54" s="14"/>
      <c r="B54" s="43" t="s">
        <v>61</v>
      </c>
      <c r="C54" s="43"/>
      <c r="D54" s="43"/>
      <c r="E54" s="43"/>
      <c r="F54" s="44"/>
      <c r="G54" s="46">
        <f>SUM(G52:G53)</f>
        <v>51958.95</v>
      </c>
    </row>
    <row r="55" spans="1:54">
      <c r="A55" s="14"/>
      <c r="B55" s="15"/>
      <c r="C55" s="15"/>
      <c r="D55" s="15"/>
      <c r="E55" s="15"/>
      <c r="F55" s="22"/>
      <c r="G55" s="22"/>
    </row>
    <row r="56" spans="1:54">
      <c r="A56" s="14"/>
      <c r="B56" s="15"/>
      <c r="C56" s="15"/>
      <c r="D56" s="15"/>
      <c r="E56" s="15"/>
      <c r="F56" s="22"/>
      <c r="G56" s="22"/>
    </row>
    <row r="57" spans="1:54">
      <c r="A57" s="16"/>
      <c r="B57" s="15"/>
      <c r="C57" s="15"/>
      <c r="D57" s="15"/>
      <c r="E57" s="15"/>
      <c r="F57" s="22"/>
      <c r="G57" s="22"/>
    </row>
    <row r="58" spans="1:54">
      <c r="A58" s="16"/>
      <c r="B58" s="15"/>
      <c r="C58" s="15"/>
      <c r="D58" s="15"/>
      <c r="E58" s="15"/>
      <c r="F58" s="22"/>
      <c r="G58" s="22"/>
    </row>
    <row r="59" spans="1:54">
      <c r="A59" s="16"/>
      <c r="B59" s="15"/>
      <c r="C59" s="15"/>
      <c r="D59" s="15"/>
      <c r="E59" s="15"/>
      <c r="F59" s="22"/>
      <c r="G59" s="22"/>
    </row>
    <row r="60" spans="1:54">
      <c r="A60" s="16"/>
      <c r="B60" s="15"/>
      <c r="C60" s="15"/>
      <c r="D60" s="15"/>
      <c r="E60" s="15"/>
      <c r="F60" s="22"/>
      <c r="G60" s="22"/>
    </row>
    <row r="61" spans="1:54">
      <c r="A61" s="16"/>
      <c r="B61" s="15"/>
      <c r="C61" s="15"/>
      <c r="D61" s="15"/>
      <c r="E61" s="15"/>
      <c r="F61" s="22"/>
      <c r="G61" s="22"/>
    </row>
    <row r="62" spans="1:54">
      <c r="A62" s="17"/>
      <c r="B62" s="17"/>
      <c r="C62" s="17"/>
      <c r="D62" s="17"/>
      <c r="E62" s="17"/>
      <c r="F62" s="22"/>
      <c r="G62" s="22"/>
    </row>
    <row r="63" spans="1:54">
      <c r="A63" s="17"/>
      <c r="B63" s="17"/>
      <c r="C63" s="17"/>
      <c r="D63" s="18"/>
      <c r="E63" s="17"/>
      <c r="F63" s="22"/>
      <c r="G63" s="22"/>
    </row>
    <row r="64" spans="1:54">
      <c r="A64" s="17"/>
      <c r="B64" s="17"/>
      <c r="C64" s="17"/>
      <c r="D64" s="17"/>
      <c r="E64" s="17"/>
      <c r="F64" s="22"/>
      <c r="G64" s="22"/>
    </row>
    <row r="65" spans="1:7">
      <c r="A65" s="17"/>
      <c r="B65" s="17"/>
      <c r="C65" s="17"/>
      <c r="D65" s="17"/>
      <c r="E65" s="17"/>
      <c r="F65" s="22"/>
      <c r="G65" s="22"/>
    </row>
    <row r="66" spans="1:7">
      <c r="A66" s="17"/>
      <c r="B66" s="17"/>
      <c r="C66" s="17"/>
      <c r="D66" s="17"/>
      <c r="E66" s="17"/>
      <c r="F66" s="22"/>
      <c r="G66" s="22"/>
    </row>
    <row r="67" spans="1:7">
      <c r="A67" s="17"/>
      <c r="B67" s="17"/>
      <c r="C67" s="17"/>
      <c r="D67" s="17"/>
      <c r="E67" s="17"/>
      <c r="F67" s="22"/>
      <c r="G67" s="22"/>
    </row>
    <row r="68" spans="1:7">
      <c r="A68" s="17"/>
      <c r="B68" s="17"/>
      <c r="C68" s="17"/>
      <c r="D68" s="17"/>
      <c r="E68" s="17"/>
      <c r="F68" s="22"/>
      <c r="G68" s="22"/>
    </row>
    <row r="69" spans="1:7">
      <c r="A69" s="17"/>
      <c r="B69" s="17"/>
      <c r="C69" s="17"/>
      <c r="D69" s="17"/>
      <c r="E69" s="17"/>
      <c r="F69" s="22"/>
      <c r="G69" s="22"/>
    </row>
    <row r="70" spans="1:7">
      <c r="A70" s="17"/>
      <c r="B70" s="17"/>
      <c r="C70" s="17"/>
      <c r="D70" s="17"/>
      <c r="E70" s="17"/>
      <c r="F70" s="22"/>
      <c r="G70" s="22"/>
    </row>
    <row r="71" spans="1:7">
      <c r="A71" s="6"/>
      <c r="B71" s="6"/>
      <c r="C71" s="6"/>
      <c r="D71" s="6"/>
      <c r="E71" s="6"/>
      <c r="F71" s="22"/>
      <c r="G71" s="22"/>
    </row>
    <row r="72" spans="1:7">
      <c r="A72" s="6"/>
      <c r="B72" s="6"/>
      <c r="C72" s="6"/>
      <c r="D72" s="6"/>
      <c r="E72" s="6"/>
      <c r="F72" s="22"/>
      <c r="G72" s="22"/>
    </row>
    <row r="73" spans="1:7">
      <c r="F73" s="23"/>
      <c r="G73" s="23"/>
    </row>
    <row r="74" spans="1:7">
      <c r="F74" s="23"/>
      <c r="G74" s="23"/>
    </row>
    <row r="75" spans="1:7">
      <c r="F75" s="23"/>
      <c r="G75" s="23"/>
    </row>
    <row r="76" spans="1:7">
      <c r="F76" s="23"/>
      <c r="G76" s="23"/>
    </row>
    <row r="77" spans="1:7">
      <c r="F77" s="23"/>
      <c r="G77" s="23"/>
    </row>
    <row r="78" spans="1:7">
      <c r="F78" s="23"/>
      <c r="G78" s="23"/>
    </row>
    <row r="79" spans="1:7">
      <c r="F79" s="23"/>
      <c r="G79" s="23"/>
    </row>
    <row r="80" spans="1:7">
      <c r="F80" s="23"/>
      <c r="G80" s="23"/>
    </row>
    <row r="81" spans="6:7">
      <c r="F81" s="23"/>
      <c r="G81" s="23"/>
    </row>
    <row r="82" spans="6:7">
      <c r="F82" s="23"/>
      <c r="G82" s="23"/>
    </row>
    <row r="83" spans="6:7">
      <c r="F83" s="23"/>
      <c r="G83" s="23"/>
    </row>
    <row r="84" spans="6:7">
      <c r="F84" s="23"/>
      <c r="G84" s="23"/>
    </row>
    <row r="85" spans="6:7">
      <c r="F85" s="23"/>
      <c r="G85" s="23"/>
    </row>
    <row r="86" spans="6:7">
      <c r="F86" s="23"/>
      <c r="G86" s="23"/>
    </row>
    <row r="87" spans="6:7">
      <c r="F87" s="23"/>
      <c r="G87" s="23"/>
    </row>
    <row r="88" spans="6:7">
      <c r="F88" s="23"/>
      <c r="G88" s="23"/>
    </row>
    <row r="89" spans="6:7">
      <c r="F89" s="23"/>
      <c r="G89" s="23"/>
    </row>
    <row r="90" spans="6:7">
      <c r="F90" s="23"/>
      <c r="G90" s="23"/>
    </row>
    <row r="91" spans="6:7">
      <c r="F91" s="23"/>
      <c r="G91" s="23"/>
    </row>
    <row r="92" spans="6:7">
      <c r="F92" s="23"/>
      <c r="G92" s="23"/>
    </row>
    <row r="93" spans="6:7">
      <c r="F93" s="23"/>
      <c r="G93" s="23"/>
    </row>
    <row r="94" spans="6:7">
      <c r="F94" s="23"/>
      <c r="G94" s="23"/>
    </row>
    <row r="95" spans="6:7">
      <c r="F95" s="23"/>
      <c r="G95" s="23"/>
    </row>
    <row r="96" spans="6:7">
      <c r="F96" s="23"/>
      <c r="G96" s="23"/>
    </row>
    <row r="97" spans="6:7">
      <c r="F97" s="23"/>
      <c r="G97" s="23"/>
    </row>
    <row r="98" spans="6:7">
      <c r="F98" s="23"/>
      <c r="G98" s="23"/>
    </row>
    <row r="99" spans="6:7">
      <c r="F99" s="23"/>
      <c r="G99" s="23"/>
    </row>
    <row r="100" spans="6:7">
      <c r="F100" s="23"/>
      <c r="G100" s="23"/>
    </row>
    <row r="101" spans="6:7">
      <c r="F101" s="23"/>
      <c r="G101" s="23"/>
    </row>
    <row r="102" spans="6:7">
      <c r="F102" s="23"/>
      <c r="G102" s="23"/>
    </row>
    <row r="103" spans="6:7">
      <c r="F103" s="23"/>
      <c r="G103" s="23"/>
    </row>
    <row r="104" spans="6:7">
      <c r="F104" s="23"/>
      <c r="G104" s="23"/>
    </row>
    <row r="105" spans="6:7">
      <c r="F105" s="23"/>
      <c r="G105" s="23"/>
    </row>
    <row r="106" spans="6:7">
      <c r="F106" s="23"/>
      <c r="G106" s="23"/>
    </row>
    <row r="107" spans="6:7">
      <c r="F107" s="23"/>
      <c r="G107" s="23"/>
    </row>
    <row r="108" spans="6:7">
      <c r="F108" s="23"/>
      <c r="G108" s="23"/>
    </row>
    <row r="109" spans="6:7">
      <c r="F109" s="23"/>
      <c r="G109" s="23"/>
    </row>
    <row r="110" spans="6:7">
      <c r="F110" s="23"/>
      <c r="G110" s="23"/>
    </row>
    <row r="111" spans="6:7">
      <c r="F111" s="23"/>
      <c r="G111" s="23"/>
    </row>
    <row r="112" spans="6:7">
      <c r="F112" s="23"/>
      <c r="G112" s="23"/>
    </row>
    <row r="113" spans="6:7">
      <c r="F113" s="23"/>
      <c r="G113" s="23"/>
    </row>
    <row r="114" spans="6:7">
      <c r="F114" s="23"/>
      <c r="G114" s="23"/>
    </row>
    <row r="115" spans="6:7">
      <c r="F115" s="23"/>
      <c r="G115" s="23"/>
    </row>
    <row r="116" spans="6:7">
      <c r="F116" s="23"/>
      <c r="G116" s="23"/>
    </row>
    <row r="117" spans="6:7">
      <c r="F117" s="23"/>
      <c r="G117" s="23"/>
    </row>
    <row r="118" spans="6:7">
      <c r="F118" s="23"/>
      <c r="G118" s="23"/>
    </row>
    <row r="119" spans="6:7">
      <c r="F119" s="23"/>
      <c r="G119" s="23"/>
    </row>
    <row r="120" spans="6:7">
      <c r="F120" s="23"/>
      <c r="G120" s="23"/>
    </row>
    <row r="121" spans="6:7">
      <c r="F121" s="23"/>
      <c r="G121" s="23"/>
    </row>
    <row r="122" spans="6:7">
      <c r="F122" s="23"/>
      <c r="G122" s="23"/>
    </row>
    <row r="123" spans="6:7">
      <c r="F123" s="23"/>
      <c r="G123" s="23"/>
    </row>
    <row r="124" spans="6:7">
      <c r="F124" s="23"/>
      <c r="G124" s="23"/>
    </row>
    <row r="125" spans="6:7">
      <c r="F125" s="23"/>
      <c r="G125" s="23"/>
    </row>
    <row r="126" spans="6:7">
      <c r="F126" s="23"/>
      <c r="G126" s="23"/>
    </row>
    <row r="127" spans="6:7">
      <c r="F127" s="23"/>
      <c r="G127" s="23"/>
    </row>
    <row r="128" spans="6:7">
      <c r="F128" s="23"/>
      <c r="G128" s="23"/>
    </row>
    <row r="129" spans="6:7">
      <c r="F129" s="23"/>
      <c r="G129" s="23"/>
    </row>
    <row r="130" spans="6:7">
      <c r="F130" s="23"/>
      <c r="G130" s="23"/>
    </row>
    <row r="131" spans="6:7">
      <c r="F131" s="23"/>
      <c r="G131" s="23"/>
    </row>
    <row r="132" spans="6:7">
      <c r="F132" s="23"/>
      <c r="G132" s="23"/>
    </row>
    <row r="133" spans="6:7">
      <c r="F133" s="23"/>
      <c r="G133" s="23"/>
    </row>
    <row r="134" spans="6:7">
      <c r="F134" s="23"/>
      <c r="G134" s="23"/>
    </row>
    <row r="135" spans="6:7">
      <c r="F135" s="23"/>
      <c r="G135" s="23"/>
    </row>
    <row r="136" spans="6:7">
      <c r="F136" s="23"/>
      <c r="G136" s="23"/>
    </row>
    <row r="137" spans="6:7">
      <c r="F137" s="23"/>
      <c r="G137" s="23"/>
    </row>
    <row r="138" spans="6:7">
      <c r="F138" s="23"/>
      <c r="G138" s="23"/>
    </row>
    <row r="139" spans="6:7">
      <c r="F139" s="23"/>
      <c r="G139" s="23"/>
    </row>
    <row r="140" spans="6:7">
      <c r="F140" s="23"/>
      <c r="G140" s="23"/>
    </row>
    <row r="141" spans="6:7">
      <c r="F141" s="23"/>
      <c r="G141" s="23"/>
    </row>
    <row r="142" spans="6:7">
      <c r="F142" s="23"/>
      <c r="G142" s="23"/>
    </row>
    <row r="143" spans="6:7">
      <c r="F143" s="23"/>
      <c r="G143" s="23"/>
    </row>
    <row r="144" spans="6:7">
      <c r="F144" s="23"/>
      <c r="G144" s="23"/>
    </row>
    <row r="145" spans="6:7">
      <c r="F145" s="23"/>
      <c r="G145" s="23"/>
    </row>
    <row r="146" spans="6:7">
      <c r="F146" s="23"/>
      <c r="G146" s="23"/>
    </row>
    <row r="147" spans="6:7">
      <c r="F147" s="23"/>
      <c r="G147" s="23"/>
    </row>
    <row r="148" spans="6:7">
      <c r="F148" s="23"/>
      <c r="G148" s="23"/>
    </row>
    <row r="149" spans="6:7">
      <c r="F149" s="23"/>
      <c r="G149" s="23"/>
    </row>
    <row r="150" spans="6:7">
      <c r="F150" s="23"/>
      <c r="G150" s="23"/>
    </row>
    <row r="151" spans="6:7">
      <c r="F151" s="23"/>
      <c r="G151" s="23"/>
    </row>
    <row r="152" spans="6:7">
      <c r="F152" s="23"/>
      <c r="G152" s="23"/>
    </row>
    <row r="153" spans="6:7">
      <c r="F153" s="23"/>
      <c r="G153" s="23"/>
    </row>
    <row r="154" spans="6:7">
      <c r="F154" s="23"/>
      <c r="G154" s="23"/>
    </row>
    <row r="155" spans="6:7">
      <c r="F155" s="23"/>
      <c r="G155" s="23"/>
    </row>
    <row r="156" spans="6:7">
      <c r="F156" s="23"/>
      <c r="G156" s="23"/>
    </row>
    <row r="157" spans="6:7">
      <c r="F157" s="23"/>
      <c r="G157" s="23"/>
    </row>
    <row r="158" spans="6:7">
      <c r="F158" s="23"/>
      <c r="G158" s="23"/>
    </row>
    <row r="159" spans="6:7">
      <c r="F159" s="23"/>
      <c r="G159" s="23"/>
    </row>
    <row r="160" spans="6:7">
      <c r="F160" s="23"/>
      <c r="G160" s="23"/>
    </row>
    <row r="161" spans="6:7">
      <c r="F161" s="23"/>
      <c r="G161" s="23"/>
    </row>
    <row r="162" spans="6:7">
      <c r="F162" s="23"/>
      <c r="G162" s="23"/>
    </row>
    <row r="163" spans="6:7">
      <c r="F163" s="23"/>
      <c r="G163" s="23"/>
    </row>
    <row r="164" spans="6:7">
      <c r="F164" s="23"/>
      <c r="G164" s="23"/>
    </row>
    <row r="165" spans="6:7">
      <c r="F165" s="23"/>
      <c r="G165" s="23"/>
    </row>
    <row r="166" spans="6:7">
      <c r="F166" s="23"/>
      <c r="G166" s="23"/>
    </row>
    <row r="167" spans="6:7">
      <c r="F167" s="23"/>
      <c r="G167" s="23"/>
    </row>
    <row r="168" spans="6:7">
      <c r="F168" s="23"/>
      <c r="G168" s="23"/>
    </row>
    <row r="169" spans="6:7">
      <c r="F169" s="23"/>
      <c r="G169" s="23"/>
    </row>
    <row r="170" spans="6:7">
      <c r="F170" s="23"/>
      <c r="G170" s="23"/>
    </row>
    <row r="171" spans="6:7">
      <c r="F171" s="23"/>
      <c r="G171" s="23"/>
    </row>
    <row r="172" spans="6:7">
      <c r="F172" s="23"/>
      <c r="G172" s="23"/>
    </row>
    <row r="173" spans="6:7">
      <c r="F173" s="23"/>
      <c r="G173" s="23"/>
    </row>
    <row r="174" spans="6:7">
      <c r="F174" s="23"/>
      <c r="G174" s="23"/>
    </row>
    <row r="175" spans="6:7">
      <c r="F175" s="23"/>
      <c r="G175" s="23"/>
    </row>
    <row r="176" spans="6:7">
      <c r="F176" s="23"/>
      <c r="G176" s="23"/>
    </row>
    <row r="177" spans="6:7">
      <c r="F177" s="23"/>
      <c r="G177" s="23"/>
    </row>
  </sheetData>
  <mergeCells count="25">
    <mergeCell ref="C6:G6"/>
    <mergeCell ref="C7:G7"/>
    <mergeCell ref="C8:G8"/>
    <mergeCell ref="A6:B6"/>
    <mergeCell ref="A7:B7"/>
    <mergeCell ref="A8:B8"/>
    <mergeCell ref="A10:A11"/>
    <mergeCell ref="B10:B11"/>
    <mergeCell ref="D10:D11"/>
    <mergeCell ref="E10:E11"/>
    <mergeCell ref="C10:C11"/>
    <mergeCell ref="C12:E12"/>
    <mergeCell ref="C16:E16"/>
    <mergeCell ref="C17:E17"/>
    <mergeCell ref="C19:E19"/>
    <mergeCell ref="C20:E20"/>
    <mergeCell ref="C40:E40"/>
    <mergeCell ref="C46:E46"/>
    <mergeCell ref="C47:E47"/>
    <mergeCell ref="C50:E50"/>
    <mergeCell ref="C25:E25"/>
    <mergeCell ref="C26:E26"/>
    <mergeCell ref="C33:E33"/>
    <mergeCell ref="C34:E34"/>
    <mergeCell ref="C39:E39"/>
  </mergeCells>
  <pageMargins left="0.19685039370078741" right="0.19685039370078741" top="0.78740157480314965" bottom="0.39370078740157483" header="0.39370078740157483" footer="0.3937007874015748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Spausdinimo variantas</vt:lpstr>
      <vt:lpstr>'Spausdinimo variantas'!Print_Area</vt:lpstr>
    </vt:vector>
  </TitlesOfParts>
  <Company>Astera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</dc:creator>
  <cp:lastModifiedBy>Laima</cp:lastModifiedBy>
  <cp:lastPrinted>2019-11-06T08:46:51Z</cp:lastPrinted>
  <dcterms:created xsi:type="dcterms:W3CDTF">2019-05-30T12:34:03Z</dcterms:created>
  <dcterms:modified xsi:type="dcterms:W3CDTF">2021-10-27T05:56:21Z</dcterms:modified>
</cp:coreProperties>
</file>